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9195" windowHeight="101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03" i="1" l="1"/>
  <c r="E102" i="1"/>
  <c r="E101" i="1"/>
  <c r="E100" i="1"/>
  <c r="G70" i="1" l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H58" i="1"/>
  <c r="G58" i="1"/>
  <c r="F43" i="1" l="1"/>
  <c r="F44" i="1"/>
  <c r="F45" i="1"/>
  <c r="F46" i="1"/>
  <c r="F47" i="1"/>
  <c r="F48" i="1"/>
  <c r="F49" i="1"/>
  <c r="F50" i="1"/>
  <c r="F51" i="1"/>
  <c r="F52" i="1"/>
  <c r="F53" i="1"/>
  <c r="F42" i="1"/>
  <c r="G53" i="1"/>
  <c r="G52" i="1"/>
  <c r="G51" i="1"/>
  <c r="G50" i="1"/>
  <c r="F35" i="1"/>
  <c r="F36" i="1"/>
  <c r="F37" i="1"/>
  <c r="F34" i="1"/>
  <c r="F22" i="1"/>
  <c r="F20" i="1"/>
  <c r="F21" i="1"/>
  <c r="F18" i="1"/>
  <c r="F19" i="1"/>
  <c r="F16" i="1"/>
  <c r="F17" i="1"/>
  <c r="F5" i="1"/>
  <c r="F6" i="1"/>
  <c r="F7" i="1"/>
  <c r="F8" i="1"/>
  <c r="F9" i="1"/>
  <c r="F10" i="1"/>
  <c r="F11" i="1"/>
  <c r="F4" i="1"/>
  <c r="G37" i="1"/>
  <c r="G36" i="1"/>
  <c r="G35" i="1"/>
  <c r="G34" i="1"/>
  <c r="G5" i="1" l="1"/>
  <c r="G6" i="1"/>
  <c r="G7" i="1"/>
  <c r="G8" i="1"/>
  <c r="G9" i="1"/>
  <c r="G10" i="1"/>
  <c r="G11" i="1"/>
  <c r="G4" i="1"/>
  <c r="G16" i="1"/>
  <c r="G17" i="1"/>
  <c r="G18" i="1"/>
  <c r="G19" i="1"/>
  <c r="G20" i="1"/>
  <c r="G21" i="1"/>
  <c r="G22" i="1"/>
  <c r="G43" i="1"/>
  <c r="G44" i="1"/>
  <c r="G45" i="1"/>
  <c r="G46" i="1"/>
  <c r="G47" i="1"/>
  <c r="G48" i="1"/>
  <c r="G49" i="1"/>
  <c r="G42" i="1"/>
  <c r="F94" i="1"/>
  <c r="F93" i="1"/>
  <c r="F92" i="1"/>
  <c r="F91" i="1"/>
  <c r="G27" i="1" l="1"/>
  <c r="G28" i="1"/>
  <c r="G29" i="1"/>
  <c r="G30" i="1"/>
  <c r="G31" i="1"/>
  <c r="G32" i="1"/>
  <c r="G33" i="1"/>
</calcChain>
</file>

<file path=xl/sharedStrings.xml><?xml version="1.0" encoding="utf-8"?>
<sst xmlns="http://schemas.openxmlformats.org/spreadsheetml/2006/main" count="212" uniqueCount="79">
  <si>
    <t>Цвет</t>
  </si>
  <si>
    <t>Размер листа:</t>
  </si>
  <si>
    <t>Толщина:</t>
  </si>
  <si>
    <t>Цена за лист</t>
  </si>
  <si>
    <t>Цена за кв.м.:</t>
  </si>
  <si>
    <t>Прозрачный</t>
  </si>
  <si>
    <t>6000х2100 мм</t>
  </si>
  <si>
    <t>4мм</t>
  </si>
  <si>
    <t>6мм</t>
  </si>
  <si>
    <t>8мм</t>
  </si>
  <si>
    <t>10мм</t>
  </si>
  <si>
    <t>Цветной</t>
  </si>
  <si>
    <t>Поликарбонат сотовый - бизнесс класс (тм Berolux/ Беролюкс)</t>
  </si>
  <si>
    <t>Монолитный поликарбонат - премиум класс (тм Borrex/Боррекс)</t>
  </si>
  <si>
    <t>Размеры (мм)</t>
  </si>
  <si>
    <t>Вес листа (кг)</t>
  </si>
  <si>
    <t>2х2050х3050</t>
  </si>
  <si>
    <t>3х2050х3050</t>
  </si>
  <si>
    <t>4х2050х3050</t>
  </si>
  <si>
    <t>5х2050х3050</t>
  </si>
  <si>
    <t>6х2050х3050</t>
  </si>
  <si>
    <t>8х2050х3050</t>
  </si>
  <si>
    <t>10х2050х3050</t>
  </si>
  <si>
    <t>Профилированый поликарбонат</t>
  </si>
  <si>
    <t>Толщина (мм)</t>
  </si>
  <si>
    <t>Размер листа</t>
  </si>
  <si>
    <t>Цена:</t>
  </si>
  <si>
    <t>2*1,05м</t>
  </si>
  <si>
    <t>Размер листа (кв.м)</t>
  </si>
  <si>
    <t>Цена за м.кв</t>
  </si>
  <si>
    <t>Профиль торцевой(2,1м)</t>
  </si>
  <si>
    <t>П4</t>
  </si>
  <si>
    <t>П6</t>
  </si>
  <si>
    <t>П8</t>
  </si>
  <si>
    <t>П10</t>
  </si>
  <si>
    <t>Профиль соединительный неразъемный(6м)</t>
  </si>
  <si>
    <t>Н4</t>
  </si>
  <si>
    <t>Н6</t>
  </si>
  <si>
    <t>Н8</t>
  </si>
  <si>
    <t>Н10</t>
  </si>
  <si>
    <t>8-10мм</t>
  </si>
  <si>
    <t>Профиль пристенный (6м)</t>
  </si>
  <si>
    <t>4-6мм</t>
  </si>
  <si>
    <t>Термошайба</t>
  </si>
  <si>
    <t>Комплектующие для поликарбоната</t>
  </si>
  <si>
    <t>Профиль соединительный разъемный (Крышка+база 6м)</t>
  </si>
  <si>
    <t>*все цены указаны в рублях</t>
  </si>
  <si>
    <t>Цена за м/п.</t>
  </si>
  <si>
    <t>6*1,05м</t>
  </si>
  <si>
    <t>Цена за м/п</t>
  </si>
  <si>
    <t>5,5*19мм</t>
  </si>
  <si>
    <t>5,5*25мм</t>
  </si>
  <si>
    <t>5,5*32мм</t>
  </si>
  <si>
    <t>4,8*35мм</t>
  </si>
  <si>
    <t>Перфолента</t>
  </si>
  <si>
    <t>25мм/25м</t>
  </si>
  <si>
    <t>Герметиз. Лента</t>
  </si>
  <si>
    <t>Лента УППЭС</t>
  </si>
  <si>
    <t>30мм/30м</t>
  </si>
  <si>
    <t>Наименование</t>
  </si>
  <si>
    <t>Размер</t>
  </si>
  <si>
    <t>Цена за шт(м/п)</t>
  </si>
  <si>
    <t>Шуруп кров.</t>
  </si>
  <si>
    <t>Поликарбонат сотовый - тепличный (тм Sotalux /Соталюкс )</t>
  </si>
  <si>
    <t>Поликарбонат сотовый - эконом класса (тм Sotalight /Соталайт )</t>
  </si>
  <si>
    <t>Цвет опал</t>
  </si>
  <si>
    <t>Поликарбонат сотовый - премиум класс (тм Berolux/Беролюкс)</t>
  </si>
  <si>
    <t>опал</t>
  </si>
  <si>
    <t>Оргстекло</t>
  </si>
  <si>
    <t>3мм</t>
  </si>
  <si>
    <t>2,05*3,05</t>
  </si>
  <si>
    <t>ПЭТ-А</t>
  </si>
  <si>
    <t>0,7мм</t>
  </si>
  <si>
    <t>1мм</t>
  </si>
  <si>
    <t>1,25*2,05</t>
  </si>
  <si>
    <t>прозр.</t>
  </si>
  <si>
    <t>Толщина</t>
  </si>
  <si>
    <t>Вес</t>
  </si>
  <si>
    <t>01.02.2023г.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</si>
</sst>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2" fontId="0" fillId="0" borderId="0" xfId="0" applyNumberForma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Border="1"/>
    <xf numFmtId="0" fontId="0" fillId="0" borderId="0" xfId="0" applyFill="1"/>
    <xf numFmtId="2" fontId="0" fillId="0" borderId="0" xfId="0" applyNumberFormat="1" applyFill="1" applyBorder="1"/>
    <xf numFmtId="0" fontId="0" fillId="0" borderId="0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/>
    <xf numFmtId="1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Border="1"/>
    <xf numFmtId="0" fontId="0" fillId="0" borderId="4" xfId="0" applyBorder="1"/>
    <xf numFmtId="0" fontId="0" fillId="0" borderId="4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9"/>
  <sheetViews>
    <sheetView tabSelected="1" topLeftCell="B1" workbookViewId="0">
      <selection activeCell="H78" sqref="B1:H78"/>
    </sheetView>
  </sheetViews>
  <sheetFormatPr defaultRowHeight="15" x14ac:dyDescent="0.25"/>
  <cols>
    <col min="1" max="1" width="0" hidden="1" customWidth="1"/>
    <col min="2" max="2" width="17.28515625" customWidth="1"/>
    <col min="3" max="3" width="17.42578125" customWidth="1"/>
    <col min="4" max="5" width="10.5703125" customWidth="1"/>
    <col min="6" max="6" width="16" customWidth="1"/>
    <col min="9" max="9" width="7.5703125" customWidth="1"/>
    <col min="10" max="10" width="12" customWidth="1"/>
  </cols>
  <sheetData>
    <row r="1" spans="2:7" ht="15.75" x14ac:dyDescent="0.25">
      <c r="B1" s="44" t="s">
        <v>63</v>
      </c>
      <c r="C1" s="44"/>
      <c r="D1" s="44"/>
      <c r="E1" s="44"/>
      <c r="F1" s="44"/>
      <c r="G1" s="19" t="s">
        <v>78</v>
      </c>
    </row>
    <row r="3" spans="2:7" ht="28.5" x14ac:dyDescent="0.25">
      <c r="B3" s="13" t="s">
        <v>0</v>
      </c>
      <c r="C3" s="13" t="s">
        <v>1</v>
      </c>
      <c r="D3" s="13" t="s">
        <v>2</v>
      </c>
      <c r="E3" s="13" t="s">
        <v>3</v>
      </c>
      <c r="F3" s="12" t="s">
        <v>4</v>
      </c>
      <c r="G3" s="14" t="s">
        <v>47</v>
      </c>
    </row>
    <row r="4" spans="2:7" x14ac:dyDescent="0.25">
      <c r="B4" s="50" t="s">
        <v>5</v>
      </c>
      <c r="C4" s="50" t="s">
        <v>6</v>
      </c>
      <c r="D4" s="21" t="s">
        <v>7</v>
      </c>
      <c r="E4" s="35">
        <v>3447</v>
      </c>
      <c r="F4" s="25">
        <f>E4/12.6</f>
        <v>273.57142857142856</v>
      </c>
      <c r="G4" s="26">
        <f>E4/6</f>
        <v>574.5</v>
      </c>
    </row>
    <row r="5" spans="2:7" x14ac:dyDescent="0.25">
      <c r="B5" s="50"/>
      <c r="C5" s="50"/>
      <c r="D5" s="21" t="s">
        <v>8</v>
      </c>
      <c r="E5" s="35">
        <v>5530</v>
      </c>
      <c r="F5" s="25">
        <f t="shared" ref="F5:F11" si="0">E5/12.6</f>
        <v>438.88888888888891</v>
      </c>
      <c r="G5" s="26">
        <f t="shared" ref="G5:G11" si="1">E5/6</f>
        <v>921.66666666666663</v>
      </c>
    </row>
    <row r="6" spans="2:7" x14ac:dyDescent="0.25">
      <c r="B6" s="50"/>
      <c r="C6" s="50"/>
      <c r="D6" s="21" t="s">
        <v>9</v>
      </c>
      <c r="E6" s="35">
        <v>6464</v>
      </c>
      <c r="F6" s="25">
        <f t="shared" si="0"/>
        <v>513.01587301587301</v>
      </c>
      <c r="G6" s="26">
        <f t="shared" si="1"/>
        <v>1077.3333333333333</v>
      </c>
    </row>
    <row r="7" spans="2:7" ht="16.5" customHeight="1" x14ac:dyDescent="0.25">
      <c r="B7" s="50"/>
      <c r="C7" s="50"/>
      <c r="D7" s="21" t="s">
        <v>10</v>
      </c>
      <c r="E7" s="35">
        <v>7182</v>
      </c>
      <c r="F7" s="25">
        <f t="shared" si="0"/>
        <v>570</v>
      </c>
      <c r="G7" s="26">
        <f t="shared" si="1"/>
        <v>1197</v>
      </c>
    </row>
    <row r="8" spans="2:7" x14ac:dyDescent="0.25">
      <c r="B8" s="50" t="s">
        <v>11</v>
      </c>
      <c r="C8" s="50" t="s">
        <v>6</v>
      </c>
      <c r="D8" s="21" t="s">
        <v>7</v>
      </c>
      <c r="E8" s="35">
        <v>3620</v>
      </c>
      <c r="F8" s="25">
        <f t="shared" si="0"/>
        <v>287.30158730158729</v>
      </c>
      <c r="G8" s="26">
        <f t="shared" si="1"/>
        <v>603.33333333333337</v>
      </c>
    </row>
    <row r="9" spans="2:7" x14ac:dyDescent="0.25">
      <c r="B9" s="50"/>
      <c r="C9" s="50"/>
      <c r="D9" s="21" t="s">
        <v>8</v>
      </c>
      <c r="E9" s="35">
        <v>5807</v>
      </c>
      <c r="F9" s="25">
        <f t="shared" si="0"/>
        <v>460.8730158730159</v>
      </c>
      <c r="G9" s="26">
        <f t="shared" si="1"/>
        <v>967.83333333333337</v>
      </c>
    </row>
    <row r="10" spans="2:7" x14ac:dyDescent="0.25">
      <c r="B10" s="50"/>
      <c r="C10" s="50"/>
      <c r="D10" s="21" t="s">
        <v>9</v>
      </c>
      <c r="E10" s="35">
        <v>6787</v>
      </c>
      <c r="F10" s="25">
        <f t="shared" si="0"/>
        <v>538.65079365079362</v>
      </c>
      <c r="G10" s="26">
        <f t="shared" si="1"/>
        <v>1131.1666666666667</v>
      </c>
    </row>
    <row r="11" spans="2:7" x14ac:dyDescent="0.25">
      <c r="B11" s="50"/>
      <c r="C11" s="50"/>
      <c r="D11" s="21" t="s">
        <v>10</v>
      </c>
      <c r="E11" s="35">
        <v>7541</v>
      </c>
      <c r="F11" s="25">
        <f t="shared" si="0"/>
        <v>598.49206349206349</v>
      </c>
      <c r="G11" s="26">
        <f t="shared" si="1"/>
        <v>1256.8333333333333</v>
      </c>
    </row>
    <row r="12" spans="2:7" x14ac:dyDescent="0.25">
      <c r="B12" s="22"/>
      <c r="C12" s="22"/>
      <c r="D12" s="22"/>
      <c r="E12" s="28"/>
      <c r="F12" s="29"/>
      <c r="G12" s="30"/>
    </row>
    <row r="13" spans="2:7" ht="15.75" x14ac:dyDescent="0.25">
      <c r="B13" s="44" t="s">
        <v>64</v>
      </c>
      <c r="C13" s="44"/>
      <c r="D13" s="44"/>
      <c r="E13" s="44"/>
      <c r="F13" s="44"/>
    </row>
    <row r="15" spans="2:7" ht="28.5" x14ac:dyDescent="0.25">
      <c r="B15" s="21" t="s">
        <v>0</v>
      </c>
      <c r="C15" s="21" t="s">
        <v>1</v>
      </c>
      <c r="D15" s="21" t="s">
        <v>2</v>
      </c>
      <c r="E15" s="21" t="s">
        <v>3</v>
      </c>
      <c r="F15" s="12" t="s">
        <v>4</v>
      </c>
      <c r="G15" s="14" t="s">
        <v>47</v>
      </c>
    </row>
    <row r="16" spans="2:7" x14ac:dyDescent="0.25">
      <c r="B16" s="47" t="s">
        <v>5</v>
      </c>
      <c r="C16" s="47" t="s">
        <v>6</v>
      </c>
      <c r="D16" s="20" t="s">
        <v>8</v>
      </c>
      <c r="E16" s="35">
        <v>6502</v>
      </c>
      <c r="F16" s="25">
        <f t="shared" ref="F16:F21" si="2">E16/12.6</f>
        <v>516.03174603174602</v>
      </c>
      <c r="G16" s="26">
        <f t="shared" ref="G16:G22" si="3">E16/6</f>
        <v>1083.6666666666667</v>
      </c>
    </row>
    <row r="17" spans="2:9" x14ac:dyDescent="0.25">
      <c r="B17" s="48"/>
      <c r="C17" s="48"/>
      <c r="D17" s="20" t="s">
        <v>9</v>
      </c>
      <c r="E17" s="35">
        <v>7636</v>
      </c>
      <c r="F17" s="25">
        <f t="shared" si="2"/>
        <v>606.03174603174602</v>
      </c>
      <c r="G17" s="26">
        <f t="shared" si="3"/>
        <v>1272.6666666666667</v>
      </c>
    </row>
    <row r="18" spans="2:9" x14ac:dyDescent="0.25">
      <c r="B18" s="49"/>
      <c r="C18" s="49"/>
      <c r="D18" s="20" t="s">
        <v>10</v>
      </c>
      <c r="E18" s="35">
        <v>8392</v>
      </c>
      <c r="F18" s="25">
        <f>E18/12.6</f>
        <v>666.03174603174602</v>
      </c>
      <c r="G18" s="26">
        <f t="shared" si="3"/>
        <v>1398.6666666666667</v>
      </c>
    </row>
    <row r="19" spans="2:9" x14ac:dyDescent="0.25">
      <c r="B19" s="45" t="s">
        <v>11</v>
      </c>
      <c r="C19" s="45" t="s">
        <v>6</v>
      </c>
      <c r="D19" s="20" t="s">
        <v>7</v>
      </c>
      <c r="E19" s="35">
        <v>3969</v>
      </c>
      <c r="F19" s="25">
        <f t="shared" si="2"/>
        <v>315</v>
      </c>
      <c r="G19" s="26">
        <f t="shared" si="3"/>
        <v>661.5</v>
      </c>
      <c r="I19" s="23"/>
    </row>
    <row r="20" spans="2:9" x14ac:dyDescent="0.25">
      <c r="B20" s="45"/>
      <c r="C20" s="45"/>
      <c r="D20" s="20" t="s">
        <v>8</v>
      </c>
      <c r="E20" s="35">
        <v>6827</v>
      </c>
      <c r="F20" s="25">
        <f>E20/12.6</f>
        <v>541.82539682539687</v>
      </c>
      <c r="G20" s="26">
        <f t="shared" si="3"/>
        <v>1137.8333333333333</v>
      </c>
    </row>
    <row r="21" spans="2:9" x14ac:dyDescent="0.25">
      <c r="B21" s="45"/>
      <c r="C21" s="45"/>
      <c r="D21" s="20" t="s">
        <v>9</v>
      </c>
      <c r="E21" s="35">
        <v>8017</v>
      </c>
      <c r="F21" s="25">
        <f t="shared" si="2"/>
        <v>636.26984126984132</v>
      </c>
      <c r="G21" s="26">
        <f t="shared" si="3"/>
        <v>1336.1666666666667</v>
      </c>
    </row>
    <row r="22" spans="2:9" x14ac:dyDescent="0.25">
      <c r="B22" s="45"/>
      <c r="C22" s="45"/>
      <c r="D22" s="20" t="s">
        <v>10</v>
      </c>
      <c r="E22" s="35">
        <v>8811</v>
      </c>
      <c r="F22" s="25">
        <f>E22/12.6</f>
        <v>699.28571428571433</v>
      </c>
      <c r="G22" s="26">
        <f t="shared" si="3"/>
        <v>1468.5</v>
      </c>
    </row>
    <row r="23" spans="2:9" hidden="1" x14ac:dyDescent="0.25">
      <c r="B23" s="22"/>
      <c r="C23" s="22"/>
      <c r="D23" s="22"/>
      <c r="E23" s="22"/>
      <c r="F23" s="22"/>
    </row>
    <row r="24" spans="2:9" ht="15.75" hidden="1" x14ac:dyDescent="0.25">
      <c r="B24" s="44" t="s">
        <v>12</v>
      </c>
      <c r="C24" s="44"/>
      <c r="D24" s="44"/>
      <c r="E24" s="44"/>
      <c r="F24" s="44"/>
    </row>
    <row r="25" spans="2:9" hidden="1" x14ac:dyDescent="0.25"/>
    <row r="26" spans="2:9" ht="28.5" hidden="1" x14ac:dyDescent="0.25">
      <c r="B26" s="3" t="s">
        <v>0</v>
      </c>
      <c r="C26" s="3" t="s">
        <v>1</v>
      </c>
      <c r="D26" s="3" t="s">
        <v>2</v>
      </c>
      <c r="E26" s="3" t="s">
        <v>3</v>
      </c>
      <c r="F26" s="12" t="s">
        <v>4</v>
      </c>
      <c r="G26" s="14" t="s">
        <v>47</v>
      </c>
    </row>
    <row r="27" spans="2:9" hidden="1" x14ac:dyDescent="0.25">
      <c r="B27" s="50" t="s">
        <v>5</v>
      </c>
      <c r="C27" s="50" t="s">
        <v>6</v>
      </c>
      <c r="D27" s="3" t="s">
        <v>7</v>
      </c>
      <c r="E27" s="11">
        <v>3476</v>
      </c>
      <c r="F27" s="10">
        <v>276</v>
      </c>
      <c r="G27" s="15">
        <f t="shared" ref="G27:G37" si="4">E27/6</f>
        <v>579.33333333333337</v>
      </c>
    </row>
    <row r="28" spans="2:9" hidden="1" x14ac:dyDescent="0.25">
      <c r="B28" s="50"/>
      <c r="C28" s="50"/>
      <c r="D28" s="3" t="s">
        <v>8</v>
      </c>
      <c r="E28" s="11">
        <v>5213</v>
      </c>
      <c r="F28" s="10">
        <v>414</v>
      </c>
      <c r="G28" s="15">
        <f t="shared" si="4"/>
        <v>868.83333333333337</v>
      </c>
    </row>
    <row r="29" spans="2:9" hidden="1" x14ac:dyDescent="0.25">
      <c r="B29" s="50"/>
      <c r="C29" s="50"/>
      <c r="D29" s="3" t="s">
        <v>9</v>
      </c>
      <c r="E29" s="11">
        <v>6208</v>
      </c>
      <c r="F29" s="10">
        <v>493</v>
      </c>
      <c r="G29" s="15">
        <f t="shared" si="4"/>
        <v>1034.6666666666667</v>
      </c>
    </row>
    <row r="30" spans="2:9" hidden="1" x14ac:dyDescent="0.25">
      <c r="B30" s="50"/>
      <c r="C30" s="50"/>
      <c r="D30" s="3" t="s">
        <v>10</v>
      </c>
      <c r="E30" s="11">
        <v>6953</v>
      </c>
      <c r="F30" s="10">
        <v>552</v>
      </c>
      <c r="G30" s="15">
        <f t="shared" si="4"/>
        <v>1158.8333333333333</v>
      </c>
    </row>
    <row r="31" spans="2:9" hidden="1" x14ac:dyDescent="0.25">
      <c r="B31" s="50" t="s">
        <v>11</v>
      </c>
      <c r="C31" s="50" t="s">
        <v>6</v>
      </c>
      <c r="D31" s="3" t="s">
        <v>7</v>
      </c>
      <c r="E31" s="11">
        <v>3650</v>
      </c>
      <c r="F31" s="10">
        <v>290</v>
      </c>
      <c r="G31" s="15">
        <f t="shared" si="4"/>
        <v>608.33333333333337</v>
      </c>
    </row>
    <row r="32" spans="2:9" ht="15" hidden="1" customHeight="1" x14ac:dyDescent="0.25">
      <c r="B32" s="50"/>
      <c r="C32" s="50"/>
      <c r="D32" s="3" t="s">
        <v>8</v>
      </c>
      <c r="E32" s="11">
        <v>5473</v>
      </c>
      <c r="F32" s="10">
        <v>434</v>
      </c>
      <c r="G32" s="15">
        <f t="shared" si="4"/>
        <v>912.16666666666663</v>
      </c>
    </row>
    <row r="33" spans="2:7" hidden="1" x14ac:dyDescent="0.25">
      <c r="B33" s="50"/>
      <c r="C33" s="50"/>
      <c r="D33" s="3" t="s">
        <v>9</v>
      </c>
      <c r="E33" s="11">
        <v>6518</v>
      </c>
      <c r="F33" s="10">
        <v>517</v>
      </c>
      <c r="G33" s="15">
        <f t="shared" si="4"/>
        <v>1086.3333333333333</v>
      </c>
    </row>
    <row r="34" spans="2:7" s="31" customFormat="1" x14ac:dyDescent="0.25">
      <c r="B34" s="45" t="s">
        <v>65</v>
      </c>
      <c r="C34" s="45" t="s">
        <v>6</v>
      </c>
      <c r="D34" s="27" t="s">
        <v>7</v>
      </c>
      <c r="E34" s="35">
        <v>4158</v>
      </c>
      <c r="F34" s="25">
        <f>E34/12.6</f>
        <v>330</v>
      </c>
      <c r="G34" s="26">
        <f t="shared" si="4"/>
        <v>693</v>
      </c>
    </row>
    <row r="35" spans="2:7" x14ac:dyDescent="0.25">
      <c r="B35" s="45"/>
      <c r="C35" s="45"/>
      <c r="D35" s="27" t="s">
        <v>8</v>
      </c>
      <c r="E35" s="35">
        <v>7152</v>
      </c>
      <c r="F35" s="25">
        <f t="shared" ref="F35:F37" si="5">E35/12.6</f>
        <v>567.61904761904759</v>
      </c>
      <c r="G35" s="26">
        <f t="shared" si="4"/>
        <v>1192</v>
      </c>
    </row>
    <row r="36" spans="2:7" x14ac:dyDescent="0.25">
      <c r="B36" s="45"/>
      <c r="C36" s="45"/>
      <c r="D36" s="27" t="s">
        <v>9</v>
      </c>
      <c r="E36" s="35">
        <v>8399</v>
      </c>
      <c r="F36" s="25">
        <f t="shared" si="5"/>
        <v>666.58730158730157</v>
      </c>
      <c r="G36" s="26">
        <f t="shared" si="4"/>
        <v>1399.8333333333333</v>
      </c>
    </row>
    <row r="37" spans="2:7" x14ac:dyDescent="0.25">
      <c r="B37" s="45"/>
      <c r="C37" s="45"/>
      <c r="D37" s="27" t="s">
        <v>10</v>
      </c>
      <c r="E37" s="35">
        <v>9231</v>
      </c>
      <c r="F37" s="25">
        <f t="shared" si="5"/>
        <v>732.61904761904759</v>
      </c>
      <c r="G37" s="26">
        <f t="shared" si="4"/>
        <v>1538.5</v>
      </c>
    </row>
    <row r="38" spans="2:7" x14ac:dyDescent="0.25">
      <c r="B38" s="22"/>
      <c r="C38" s="22"/>
      <c r="D38" s="22"/>
      <c r="E38" s="28"/>
      <c r="F38" s="22"/>
      <c r="G38" s="32"/>
    </row>
    <row r="39" spans="2:7" ht="15.75" x14ac:dyDescent="0.25">
      <c r="B39" s="44" t="s">
        <v>66</v>
      </c>
      <c r="C39" s="44"/>
      <c r="D39" s="44"/>
      <c r="E39" s="44"/>
      <c r="F39" s="44"/>
    </row>
    <row r="41" spans="2:7" ht="28.5" x14ac:dyDescent="0.25">
      <c r="B41" s="3" t="s">
        <v>0</v>
      </c>
      <c r="C41" s="3" t="s">
        <v>1</v>
      </c>
      <c r="D41" s="3" t="s">
        <v>2</v>
      </c>
      <c r="E41" s="3" t="s">
        <v>3</v>
      </c>
      <c r="F41" s="12" t="s">
        <v>4</v>
      </c>
      <c r="G41" s="14" t="s">
        <v>47</v>
      </c>
    </row>
    <row r="42" spans="2:7" x14ac:dyDescent="0.25">
      <c r="B42" s="45" t="s">
        <v>5</v>
      </c>
      <c r="C42" s="45" t="s">
        <v>6</v>
      </c>
      <c r="D42" s="2" t="s">
        <v>7</v>
      </c>
      <c r="E42" s="24">
        <v>5160</v>
      </c>
      <c r="F42" s="25">
        <f>E42/12.6</f>
        <v>409.52380952380952</v>
      </c>
      <c r="G42" s="26">
        <f>E42/6</f>
        <v>860</v>
      </c>
    </row>
    <row r="43" spans="2:7" x14ac:dyDescent="0.25">
      <c r="B43" s="45"/>
      <c r="C43" s="45"/>
      <c r="D43" s="2" t="s">
        <v>8</v>
      </c>
      <c r="E43" s="24">
        <v>8679</v>
      </c>
      <c r="F43" s="25">
        <f t="shared" ref="F43:F53" si="6">E43/12.6</f>
        <v>688.80952380952385</v>
      </c>
      <c r="G43" s="26">
        <f t="shared" ref="G43:G49" si="7">E43/6</f>
        <v>1446.5</v>
      </c>
    </row>
    <row r="44" spans="2:7" x14ac:dyDescent="0.25">
      <c r="B44" s="45"/>
      <c r="C44" s="45"/>
      <c r="D44" s="2" t="s">
        <v>9</v>
      </c>
      <c r="E44" s="24">
        <v>9702</v>
      </c>
      <c r="F44" s="25">
        <f t="shared" si="6"/>
        <v>770</v>
      </c>
      <c r="G44" s="26">
        <f t="shared" si="7"/>
        <v>1617</v>
      </c>
    </row>
    <row r="45" spans="2:7" x14ac:dyDescent="0.25">
      <c r="B45" s="45"/>
      <c r="C45" s="45"/>
      <c r="D45" s="2" t="s">
        <v>10</v>
      </c>
      <c r="E45" s="24">
        <v>10760</v>
      </c>
      <c r="F45" s="25">
        <f t="shared" si="6"/>
        <v>853.96825396825398</v>
      </c>
      <c r="G45" s="26">
        <f t="shared" si="7"/>
        <v>1793.3333333333333</v>
      </c>
    </row>
    <row r="46" spans="2:7" x14ac:dyDescent="0.25">
      <c r="B46" s="45" t="s">
        <v>11</v>
      </c>
      <c r="C46" s="45" t="s">
        <v>6</v>
      </c>
      <c r="D46" s="2" t="s">
        <v>7</v>
      </c>
      <c r="E46" s="24">
        <v>5418</v>
      </c>
      <c r="F46" s="25">
        <f t="shared" si="6"/>
        <v>430</v>
      </c>
      <c r="G46" s="26">
        <f t="shared" si="7"/>
        <v>903</v>
      </c>
    </row>
    <row r="47" spans="2:7" x14ac:dyDescent="0.25">
      <c r="B47" s="45"/>
      <c r="C47" s="45"/>
      <c r="D47" s="2" t="s">
        <v>8</v>
      </c>
      <c r="E47" s="24">
        <v>9113</v>
      </c>
      <c r="F47" s="25">
        <f t="shared" si="6"/>
        <v>723.25396825396831</v>
      </c>
      <c r="G47" s="26">
        <f t="shared" si="7"/>
        <v>1518.8333333333333</v>
      </c>
    </row>
    <row r="48" spans="2:7" x14ac:dyDescent="0.25">
      <c r="B48" s="45"/>
      <c r="C48" s="45"/>
      <c r="D48" s="2" t="s">
        <v>9</v>
      </c>
      <c r="E48" s="24">
        <v>10187</v>
      </c>
      <c r="F48" s="25">
        <f t="shared" si="6"/>
        <v>808.49206349206349</v>
      </c>
      <c r="G48" s="26">
        <f t="shared" si="7"/>
        <v>1697.8333333333333</v>
      </c>
    </row>
    <row r="49" spans="2:8" x14ac:dyDescent="0.25">
      <c r="B49" s="45"/>
      <c r="C49" s="45"/>
      <c r="D49" s="2" t="s">
        <v>10</v>
      </c>
      <c r="E49" s="24">
        <v>11298</v>
      </c>
      <c r="F49" s="25">
        <f t="shared" si="6"/>
        <v>896.66666666666674</v>
      </c>
      <c r="G49" s="26">
        <f t="shared" si="7"/>
        <v>1883</v>
      </c>
    </row>
    <row r="50" spans="2:8" x14ac:dyDescent="0.25">
      <c r="B50" s="45" t="s">
        <v>65</v>
      </c>
      <c r="C50" s="45" t="s">
        <v>6</v>
      </c>
      <c r="D50" s="27" t="s">
        <v>7</v>
      </c>
      <c r="E50" s="24">
        <v>5676</v>
      </c>
      <c r="F50" s="25">
        <f t="shared" si="6"/>
        <v>450.47619047619048</v>
      </c>
      <c r="G50" s="26">
        <f t="shared" ref="G50:G53" si="8">E50/6</f>
        <v>946</v>
      </c>
    </row>
    <row r="51" spans="2:8" x14ac:dyDescent="0.25">
      <c r="B51" s="45"/>
      <c r="C51" s="45"/>
      <c r="D51" s="27" t="s">
        <v>8</v>
      </c>
      <c r="E51" s="24">
        <v>9547</v>
      </c>
      <c r="F51" s="25">
        <f t="shared" si="6"/>
        <v>757.69841269841277</v>
      </c>
      <c r="G51" s="26">
        <f t="shared" si="8"/>
        <v>1591.1666666666667</v>
      </c>
    </row>
    <row r="52" spans="2:8" x14ac:dyDescent="0.25">
      <c r="B52" s="45"/>
      <c r="C52" s="45"/>
      <c r="D52" s="27" t="s">
        <v>9</v>
      </c>
      <c r="E52" s="24">
        <v>10672</v>
      </c>
      <c r="F52" s="25">
        <f t="shared" si="6"/>
        <v>846.98412698412699</v>
      </c>
      <c r="G52" s="26">
        <f t="shared" si="8"/>
        <v>1778.6666666666667</v>
      </c>
    </row>
    <row r="53" spans="2:8" x14ac:dyDescent="0.25">
      <c r="B53" s="45"/>
      <c r="C53" s="45"/>
      <c r="D53" s="27" t="s">
        <v>10</v>
      </c>
      <c r="E53" s="24">
        <v>11836</v>
      </c>
      <c r="F53" s="25">
        <f t="shared" si="6"/>
        <v>939.3650793650794</v>
      </c>
      <c r="G53" s="26">
        <f t="shared" si="8"/>
        <v>1972.6666666666667</v>
      </c>
    </row>
    <row r="54" spans="2:8" x14ac:dyDescent="0.25">
      <c r="B54" s="33"/>
      <c r="C54" s="33"/>
      <c r="D54" s="33"/>
      <c r="E54" s="28"/>
      <c r="F54" s="29"/>
      <c r="G54" s="30"/>
    </row>
    <row r="55" spans="2:8" ht="15.75" x14ac:dyDescent="0.25">
      <c r="B55" s="44" t="s">
        <v>13</v>
      </c>
      <c r="C55" s="44"/>
      <c r="D55" s="44"/>
      <c r="E55" s="44"/>
      <c r="F55" s="44"/>
      <c r="G55" s="4"/>
    </row>
    <row r="57" spans="2:8" ht="42.75" x14ac:dyDescent="0.25">
      <c r="B57" s="3" t="s">
        <v>0</v>
      </c>
      <c r="C57" s="3" t="s">
        <v>14</v>
      </c>
      <c r="D57" s="3" t="s">
        <v>15</v>
      </c>
      <c r="E57" s="3" t="s">
        <v>28</v>
      </c>
      <c r="F57" s="3" t="s">
        <v>3</v>
      </c>
      <c r="G57" s="3" t="s">
        <v>29</v>
      </c>
      <c r="H57" s="14" t="s">
        <v>47</v>
      </c>
    </row>
    <row r="58" spans="2:8" x14ac:dyDescent="0.25">
      <c r="B58" s="2" t="s">
        <v>5</v>
      </c>
      <c r="C58" s="2" t="s">
        <v>16</v>
      </c>
      <c r="D58" s="2">
        <v>15</v>
      </c>
      <c r="E58" s="2">
        <v>6.25</v>
      </c>
      <c r="F58" s="34">
        <v>8327</v>
      </c>
      <c r="G58" s="25">
        <f>F58/E58</f>
        <v>1332.32</v>
      </c>
      <c r="H58" s="26">
        <f>F58/3.05</f>
        <v>2730.1639344262298</v>
      </c>
    </row>
    <row r="59" spans="2:8" x14ac:dyDescent="0.25">
      <c r="B59" s="2" t="s">
        <v>11</v>
      </c>
      <c r="C59" s="2" t="s">
        <v>16</v>
      </c>
      <c r="D59" s="2">
        <v>15</v>
      </c>
      <c r="E59" s="2">
        <v>6.25</v>
      </c>
      <c r="F59" s="25">
        <v>8743</v>
      </c>
      <c r="G59" s="25">
        <f t="shared" ref="G59:G69" si="9">F59/E59</f>
        <v>1398.88</v>
      </c>
      <c r="H59" s="26">
        <f t="shared" ref="H59:H69" si="10">F59/3.05</f>
        <v>2866.5573770491806</v>
      </c>
    </row>
    <row r="60" spans="2:8" x14ac:dyDescent="0.25">
      <c r="B60" s="27" t="s">
        <v>67</v>
      </c>
      <c r="C60" s="27" t="s">
        <v>16</v>
      </c>
      <c r="D60" s="27">
        <v>15</v>
      </c>
      <c r="E60" s="27">
        <v>6.25</v>
      </c>
      <c r="F60" s="25">
        <v>9159</v>
      </c>
      <c r="G60" s="25">
        <f t="shared" si="9"/>
        <v>1465.44</v>
      </c>
      <c r="H60" s="26">
        <f t="shared" si="10"/>
        <v>3002.9508196721313</v>
      </c>
    </row>
    <row r="61" spans="2:8" x14ac:dyDescent="0.25">
      <c r="B61" s="2" t="s">
        <v>5</v>
      </c>
      <c r="C61" s="2" t="s">
        <v>17</v>
      </c>
      <c r="D61" s="2">
        <v>22.5</v>
      </c>
      <c r="E61" s="2">
        <v>6.25</v>
      </c>
      <c r="F61" s="25">
        <v>12490</v>
      </c>
      <c r="G61" s="25">
        <f t="shared" si="9"/>
        <v>1998.4</v>
      </c>
      <c r="H61" s="26">
        <f t="shared" si="10"/>
        <v>4095.0819672131151</v>
      </c>
    </row>
    <row r="62" spans="2:8" x14ac:dyDescent="0.25">
      <c r="B62" s="2" t="s">
        <v>11</v>
      </c>
      <c r="C62" s="2" t="s">
        <v>17</v>
      </c>
      <c r="D62" s="2">
        <v>22.5</v>
      </c>
      <c r="E62" s="2">
        <v>6.25</v>
      </c>
      <c r="F62" s="25">
        <v>13114</v>
      </c>
      <c r="G62" s="25">
        <f t="shared" si="9"/>
        <v>2098.2399999999998</v>
      </c>
      <c r="H62" s="26">
        <f t="shared" si="10"/>
        <v>4299.6721311475412</v>
      </c>
    </row>
    <row r="63" spans="2:8" x14ac:dyDescent="0.25">
      <c r="B63" s="27" t="s">
        <v>67</v>
      </c>
      <c r="C63" s="27" t="s">
        <v>17</v>
      </c>
      <c r="D63" s="27">
        <v>22.5</v>
      </c>
      <c r="E63" s="27">
        <v>6.25</v>
      </c>
      <c r="F63" s="25">
        <v>13739</v>
      </c>
      <c r="G63" s="25">
        <f t="shared" si="9"/>
        <v>2198.2399999999998</v>
      </c>
      <c r="H63" s="26">
        <f t="shared" si="10"/>
        <v>4504.5901639344265</v>
      </c>
    </row>
    <row r="64" spans="2:8" x14ac:dyDescent="0.25">
      <c r="B64" s="2" t="s">
        <v>5</v>
      </c>
      <c r="C64" s="2" t="s">
        <v>18</v>
      </c>
      <c r="D64" s="2">
        <v>30</v>
      </c>
      <c r="E64" s="2">
        <v>6.25</v>
      </c>
      <c r="F64" s="25">
        <v>16653</v>
      </c>
      <c r="G64" s="25">
        <f t="shared" si="9"/>
        <v>2664.48</v>
      </c>
      <c r="H64" s="26">
        <f t="shared" si="10"/>
        <v>5460</v>
      </c>
    </row>
    <row r="65" spans="2:11" x14ac:dyDescent="0.25">
      <c r="B65" s="2" t="s">
        <v>11</v>
      </c>
      <c r="C65" s="2" t="s">
        <v>18</v>
      </c>
      <c r="D65" s="2">
        <v>30</v>
      </c>
      <c r="E65" s="2">
        <v>6.25</v>
      </c>
      <c r="F65" s="25">
        <v>17486</v>
      </c>
      <c r="G65" s="25">
        <f t="shared" si="9"/>
        <v>2797.76</v>
      </c>
      <c r="H65" s="26">
        <f t="shared" si="10"/>
        <v>5733.1147540983611</v>
      </c>
    </row>
    <row r="66" spans="2:11" x14ac:dyDescent="0.25">
      <c r="B66" s="27" t="s">
        <v>67</v>
      </c>
      <c r="C66" s="27" t="s">
        <v>18</v>
      </c>
      <c r="D66" s="27">
        <v>30</v>
      </c>
      <c r="E66" s="27">
        <v>6.25</v>
      </c>
      <c r="F66" s="25">
        <v>18318</v>
      </c>
      <c r="G66" s="25">
        <f t="shared" si="9"/>
        <v>2930.88</v>
      </c>
      <c r="H66" s="26">
        <f t="shared" si="10"/>
        <v>6005.9016393442625</v>
      </c>
    </row>
    <row r="67" spans="2:11" x14ac:dyDescent="0.25">
      <c r="B67" s="2" t="s">
        <v>5</v>
      </c>
      <c r="C67" s="2" t="s">
        <v>19</v>
      </c>
      <c r="D67" s="2">
        <v>37.5</v>
      </c>
      <c r="E67" s="2">
        <v>6.25</v>
      </c>
      <c r="F67" s="25">
        <v>20816</v>
      </c>
      <c r="G67" s="25">
        <f t="shared" si="9"/>
        <v>3330.56</v>
      </c>
      <c r="H67" s="26">
        <f t="shared" si="10"/>
        <v>6824.9180327868853</v>
      </c>
    </row>
    <row r="68" spans="2:11" x14ac:dyDescent="0.25">
      <c r="B68" s="2" t="s">
        <v>11</v>
      </c>
      <c r="C68" s="2" t="s">
        <v>19</v>
      </c>
      <c r="D68" s="2">
        <v>37.5</v>
      </c>
      <c r="E68" s="2">
        <v>6.25</v>
      </c>
      <c r="F68" s="25">
        <v>21857</v>
      </c>
      <c r="G68" s="25">
        <f t="shared" si="9"/>
        <v>3497.12</v>
      </c>
      <c r="H68" s="26">
        <f t="shared" si="10"/>
        <v>7166.2295081967213</v>
      </c>
    </row>
    <row r="69" spans="2:11" x14ac:dyDescent="0.25">
      <c r="B69" s="27" t="s">
        <v>67</v>
      </c>
      <c r="C69" s="27" t="s">
        <v>19</v>
      </c>
      <c r="D69" s="27">
        <v>37.5</v>
      </c>
      <c r="E69" s="27">
        <v>6.25</v>
      </c>
      <c r="F69" s="25">
        <v>22898</v>
      </c>
      <c r="G69" s="25">
        <f t="shared" si="9"/>
        <v>3663.68</v>
      </c>
      <c r="H69" s="26">
        <f t="shared" si="10"/>
        <v>7507.5409836065583</v>
      </c>
    </row>
    <row r="70" spans="2:11" x14ac:dyDescent="0.25">
      <c r="B70" s="2" t="s">
        <v>5</v>
      </c>
      <c r="C70" s="2" t="s">
        <v>20</v>
      </c>
      <c r="D70" s="2">
        <v>45</v>
      </c>
      <c r="E70" s="2">
        <v>6.25</v>
      </c>
      <c r="F70" s="25">
        <v>24980</v>
      </c>
      <c r="G70" s="25">
        <f>F70/E70</f>
        <v>3996.8</v>
      </c>
      <c r="H70" s="26">
        <f>F70/3.05</f>
        <v>8190.1639344262303</v>
      </c>
    </row>
    <row r="71" spans="2:11" x14ac:dyDescent="0.25">
      <c r="B71" s="2" t="s">
        <v>11</v>
      </c>
      <c r="C71" s="2" t="s">
        <v>20</v>
      </c>
      <c r="D71" s="2">
        <v>45</v>
      </c>
      <c r="E71" s="2">
        <v>6.25</v>
      </c>
      <c r="F71" s="25">
        <v>26228</v>
      </c>
      <c r="G71" s="25">
        <f t="shared" ref="G71:G78" si="11">F71/E71</f>
        <v>4196.4799999999996</v>
      </c>
      <c r="H71" s="26">
        <f t="shared" ref="H71:H78" si="12">F71/3.05</f>
        <v>8599.3442622950824</v>
      </c>
    </row>
    <row r="72" spans="2:11" x14ac:dyDescent="0.25">
      <c r="B72" s="27" t="s">
        <v>67</v>
      </c>
      <c r="C72" s="27" t="s">
        <v>20</v>
      </c>
      <c r="D72" s="27">
        <v>45</v>
      </c>
      <c r="E72" s="27">
        <v>6.25</v>
      </c>
      <c r="F72" s="25">
        <v>27477</v>
      </c>
      <c r="G72" s="25">
        <f t="shared" si="11"/>
        <v>4396.32</v>
      </c>
      <c r="H72" s="26">
        <f t="shared" si="12"/>
        <v>9008.8524590163943</v>
      </c>
    </row>
    <row r="73" spans="2:11" x14ac:dyDescent="0.25">
      <c r="B73" s="2" t="s">
        <v>5</v>
      </c>
      <c r="C73" s="2" t="s">
        <v>21</v>
      </c>
      <c r="D73" s="2">
        <v>60</v>
      </c>
      <c r="E73" s="2">
        <v>6.25</v>
      </c>
      <c r="F73" s="25">
        <v>33306</v>
      </c>
      <c r="G73" s="25">
        <f t="shared" si="11"/>
        <v>5328.96</v>
      </c>
      <c r="H73" s="26">
        <f t="shared" si="12"/>
        <v>10920</v>
      </c>
    </row>
    <row r="74" spans="2:11" x14ac:dyDescent="0.25">
      <c r="B74" s="2" t="s">
        <v>11</v>
      </c>
      <c r="C74" s="2" t="s">
        <v>21</v>
      </c>
      <c r="D74" s="2">
        <v>60</v>
      </c>
      <c r="E74" s="2">
        <v>6.25</v>
      </c>
      <c r="F74" s="25">
        <v>34971</v>
      </c>
      <c r="G74" s="25">
        <f t="shared" si="11"/>
        <v>5595.36</v>
      </c>
      <c r="H74" s="26">
        <f t="shared" si="12"/>
        <v>11465.901639344263</v>
      </c>
    </row>
    <row r="75" spans="2:11" x14ac:dyDescent="0.25">
      <c r="B75" s="27" t="s">
        <v>67</v>
      </c>
      <c r="C75" s="27" t="s">
        <v>21</v>
      </c>
      <c r="D75" s="27">
        <v>60</v>
      </c>
      <c r="E75" s="27">
        <v>6.25</v>
      </c>
      <c r="F75" s="25">
        <v>36637</v>
      </c>
      <c r="G75" s="25">
        <f t="shared" si="11"/>
        <v>5861.92</v>
      </c>
      <c r="H75" s="26">
        <f t="shared" si="12"/>
        <v>12012.131147540984</v>
      </c>
    </row>
    <row r="76" spans="2:11" x14ac:dyDescent="0.25">
      <c r="B76" s="2" t="s">
        <v>5</v>
      </c>
      <c r="C76" s="2" t="s">
        <v>22</v>
      </c>
      <c r="D76" s="2">
        <v>75</v>
      </c>
      <c r="E76" s="2">
        <v>6.25</v>
      </c>
      <c r="F76" s="25">
        <v>41633</v>
      </c>
      <c r="G76" s="25">
        <f t="shared" si="11"/>
        <v>6661.28</v>
      </c>
      <c r="H76" s="26">
        <f t="shared" si="12"/>
        <v>13650.163934426231</v>
      </c>
    </row>
    <row r="77" spans="2:11" x14ac:dyDescent="0.25">
      <c r="B77" s="2" t="s">
        <v>11</v>
      </c>
      <c r="C77" s="2" t="s">
        <v>22</v>
      </c>
      <c r="D77" s="2">
        <v>75</v>
      </c>
      <c r="E77" s="2">
        <v>6.25</v>
      </c>
      <c r="F77" s="25">
        <v>43714</v>
      </c>
      <c r="G77" s="25">
        <f t="shared" si="11"/>
        <v>6994.24</v>
      </c>
      <c r="H77" s="26">
        <f t="shared" si="12"/>
        <v>14332.459016393443</v>
      </c>
    </row>
    <row r="78" spans="2:11" x14ac:dyDescent="0.25">
      <c r="B78" s="27" t="s">
        <v>67</v>
      </c>
      <c r="C78" s="27" t="s">
        <v>22</v>
      </c>
      <c r="D78" s="27">
        <v>75</v>
      </c>
      <c r="E78" s="27">
        <v>6.25</v>
      </c>
      <c r="F78" s="36">
        <v>45796</v>
      </c>
      <c r="G78" s="36">
        <f t="shared" si="11"/>
        <v>7327.36</v>
      </c>
      <c r="H78" s="37">
        <f t="shared" si="12"/>
        <v>15015.081967213117</v>
      </c>
    </row>
    <row r="79" spans="2:11" ht="30" x14ac:dyDescent="0.25">
      <c r="B79" s="17" t="s">
        <v>59</v>
      </c>
      <c r="C79" s="17" t="s">
        <v>60</v>
      </c>
      <c r="D79" s="18" t="s">
        <v>61</v>
      </c>
      <c r="F79" s="40" t="s">
        <v>59</v>
      </c>
      <c r="G79" s="40" t="s">
        <v>0</v>
      </c>
      <c r="H79" s="40" t="s">
        <v>76</v>
      </c>
      <c r="I79" s="40" t="s">
        <v>77</v>
      </c>
      <c r="J79" s="40" t="s">
        <v>60</v>
      </c>
      <c r="K79" s="41" t="s">
        <v>3</v>
      </c>
    </row>
    <row r="80" spans="2:11" x14ac:dyDescent="0.25">
      <c r="B80" s="16" t="s">
        <v>62</v>
      </c>
      <c r="C80" s="16" t="s">
        <v>50</v>
      </c>
      <c r="D80" s="16">
        <v>5</v>
      </c>
      <c r="F80" s="38" t="s">
        <v>68</v>
      </c>
      <c r="G80" s="16" t="s">
        <v>75</v>
      </c>
      <c r="H80" s="39" t="s">
        <v>69</v>
      </c>
      <c r="I80" s="38">
        <v>22.3</v>
      </c>
      <c r="J80" s="38" t="s">
        <v>70</v>
      </c>
      <c r="K80" s="38">
        <v>10615</v>
      </c>
    </row>
    <row r="81" spans="2:11" x14ac:dyDescent="0.25">
      <c r="B81" s="16" t="s">
        <v>62</v>
      </c>
      <c r="C81" s="16" t="s">
        <v>51</v>
      </c>
      <c r="D81" s="16">
        <v>5</v>
      </c>
      <c r="F81" s="5" t="s">
        <v>68</v>
      </c>
      <c r="G81" s="16" t="s">
        <v>75</v>
      </c>
      <c r="H81" s="16" t="s">
        <v>7</v>
      </c>
      <c r="I81" s="5">
        <v>29.8</v>
      </c>
      <c r="J81" s="5" t="s">
        <v>70</v>
      </c>
      <c r="K81" s="5">
        <v>14185</v>
      </c>
    </row>
    <row r="82" spans="2:11" ht="15" customHeight="1" x14ac:dyDescent="0.25">
      <c r="B82" s="16" t="s">
        <v>62</v>
      </c>
      <c r="C82" s="16" t="s">
        <v>52</v>
      </c>
      <c r="D82" s="16">
        <v>5</v>
      </c>
      <c r="F82" s="5"/>
      <c r="G82" s="5"/>
      <c r="H82" s="5"/>
      <c r="I82" s="5"/>
      <c r="J82" s="5"/>
      <c r="K82" s="5"/>
    </row>
    <row r="83" spans="2:11" x14ac:dyDescent="0.25">
      <c r="B83" s="16" t="s">
        <v>62</v>
      </c>
      <c r="C83" s="16" t="s">
        <v>53</v>
      </c>
      <c r="D83" s="16">
        <v>5</v>
      </c>
      <c r="F83" s="5" t="s">
        <v>71</v>
      </c>
      <c r="G83" s="16" t="s">
        <v>75</v>
      </c>
      <c r="H83" s="16" t="s">
        <v>72</v>
      </c>
      <c r="I83" s="5">
        <v>2.38</v>
      </c>
      <c r="J83" s="5" t="s">
        <v>74</v>
      </c>
      <c r="K83" s="5">
        <v>773</v>
      </c>
    </row>
    <row r="84" spans="2:11" x14ac:dyDescent="0.25">
      <c r="B84" s="16" t="s">
        <v>54</v>
      </c>
      <c r="C84" s="16" t="s">
        <v>55</v>
      </c>
      <c r="D84" s="16">
        <v>35</v>
      </c>
      <c r="F84" s="5" t="s">
        <v>71</v>
      </c>
      <c r="G84" s="16" t="s">
        <v>75</v>
      </c>
      <c r="H84" s="16" t="s">
        <v>73</v>
      </c>
      <c r="I84" s="5">
        <v>3.43</v>
      </c>
      <c r="J84" s="5" t="s">
        <v>74</v>
      </c>
      <c r="K84" s="5">
        <v>1114</v>
      </c>
    </row>
    <row r="85" spans="2:11" x14ac:dyDescent="0.25">
      <c r="B85" s="16" t="s">
        <v>56</v>
      </c>
      <c r="C85" s="16" t="s">
        <v>55</v>
      </c>
      <c r="D85" s="16">
        <v>35</v>
      </c>
    </row>
    <row r="86" spans="2:11" x14ac:dyDescent="0.25">
      <c r="B86" s="16" t="s">
        <v>57</v>
      </c>
      <c r="C86" s="16" t="s">
        <v>58</v>
      </c>
      <c r="D86" s="16">
        <v>30</v>
      </c>
    </row>
    <row r="88" spans="2:11" ht="15.75" x14ac:dyDescent="0.25">
      <c r="B88" s="44" t="s">
        <v>23</v>
      </c>
      <c r="C88" s="44"/>
      <c r="D88" s="44"/>
      <c r="E88" s="44"/>
    </row>
    <row r="90" spans="2:11" ht="28.5" x14ac:dyDescent="0.25">
      <c r="B90" s="3" t="s">
        <v>0</v>
      </c>
      <c r="C90" s="3" t="s">
        <v>24</v>
      </c>
      <c r="D90" s="3" t="s">
        <v>25</v>
      </c>
      <c r="E90" s="3" t="s">
        <v>26</v>
      </c>
      <c r="F90" s="14" t="s">
        <v>47</v>
      </c>
    </row>
    <row r="91" spans="2:11" x14ac:dyDescent="0.25">
      <c r="B91" s="1" t="s">
        <v>5</v>
      </c>
      <c r="C91" s="51">
        <v>0.8</v>
      </c>
      <c r="D91" s="45" t="s">
        <v>27</v>
      </c>
      <c r="E91" s="24">
        <v>1562</v>
      </c>
      <c r="F91" s="26">
        <f>E91/2</f>
        <v>781</v>
      </c>
    </row>
    <row r="92" spans="2:11" ht="45" customHeight="1" x14ac:dyDescent="0.25">
      <c r="B92" s="1" t="s">
        <v>11</v>
      </c>
      <c r="C92" s="51"/>
      <c r="D92" s="45"/>
      <c r="E92" s="24">
        <v>1640</v>
      </c>
      <c r="F92" s="26">
        <f>E92/2</f>
        <v>820</v>
      </c>
    </row>
    <row r="93" spans="2:11" ht="30.75" customHeight="1" x14ac:dyDescent="0.25">
      <c r="B93" s="1" t="s">
        <v>5</v>
      </c>
      <c r="C93" s="51">
        <v>1</v>
      </c>
      <c r="D93" s="45" t="s">
        <v>48</v>
      </c>
      <c r="E93" s="24">
        <v>5803</v>
      </c>
      <c r="F93" s="26">
        <f>E93/6</f>
        <v>967.16666666666663</v>
      </c>
    </row>
    <row r="94" spans="2:11" ht="35.25" customHeight="1" x14ac:dyDescent="0.25">
      <c r="B94" s="1" t="s">
        <v>11</v>
      </c>
      <c r="C94" s="51"/>
      <c r="D94" s="45"/>
      <c r="E94" s="24">
        <v>6093</v>
      </c>
      <c r="F94" s="26">
        <f>E94/6</f>
        <v>1015.5</v>
      </c>
    </row>
    <row r="97" spans="2:5" ht="15.75" x14ac:dyDescent="0.25">
      <c r="B97" s="44" t="s">
        <v>44</v>
      </c>
      <c r="C97" s="44"/>
      <c r="D97" s="44"/>
      <c r="E97" s="44"/>
    </row>
    <row r="99" spans="2:5" ht="28.5" x14ac:dyDescent="0.25">
      <c r="B99" s="8"/>
      <c r="C99" s="8"/>
      <c r="D99" s="43" t="s">
        <v>26</v>
      </c>
      <c r="E99" s="14" t="s">
        <v>47</v>
      </c>
    </row>
    <row r="100" spans="2:5" ht="15" customHeight="1" x14ac:dyDescent="0.25">
      <c r="B100" s="47" t="s">
        <v>30</v>
      </c>
      <c r="C100" s="7" t="s">
        <v>31</v>
      </c>
      <c r="D100" s="5">
        <v>75</v>
      </c>
      <c r="E100" s="15">
        <f>D100/2.1</f>
        <v>35.714285714285715</v>
      </c>
    </row>
    <row r="101" spans="2:5" x14ac:dyDescent="0.25">
      <c r="B101" s="48"/>
      <c r="C101" s="7" t="s">
        <v>32</v>
      </c>
      <c r="D101" s="5">
        <v>95</v>
      </c>
      <c r="E101" s="15">
        <f t="shared" ref="E101:E103" si="13">D101/2.1</f>
        <v>45.238095238095234</v>
      </c>
    </row>
    <row r="102" spans="2:5" x14ac:dyDescent="0.25">
      <c r="B102" s="48"/>
      <c r="C102" s="7" t="s">
        <v>33</v>
      </c>
      <c r="D102" s="5">
        <v>100</v>
      </c>
      <c r="E102" s="15">
        <f t="shared" si="13"/>
        <v>47.61904761904762</v>
      </c>
    </row>
    <row r="103" spans="2:5" x14ac:dyDescent="0.25">
      <c r="B103" s="49"/>
      <c r="C103" s="7" t="s">
        <v>34</v>
      </c>
      <c r="D103" s="5">
        <v>105</v>
      </c>
      <c r="E103" s="15">
        <f t="shared" si="13"/>
        <v>50</v>
      </c>
    </row>
    <row r="105" spans="2:5" ht="28.5" x14ac:dyDescent="0.25">
      <c r="B105" s="8"/>
      <c r="C105" s="8"/>
      <c r="D105" s="43" t="s">
        <v>49</v>
      </c>
    </row>
    <row r="106" spans="2:5" ht="15" customHeight="1" x14ac:dyDescent="0.25">
      <c r="B106" s="47" t="s">
        <v>35</v>
      </c>
      <c r="C106" s="7" t="s">
        <v>36</v>
      </c>
      <c r="D106" s="5">
        <v>70</v>
      </c>
    </row>
    <row r="107" spans="2:5" x14ac:dyDescent="0.25">
      <c r="B107" s="48"/>
      <c r="C107" s="7" t="s">
        <v>37</v>
      </c>
      <c r="D107" s="5">
        <v>115</v>
      </c>
    </row>
    <row r="108" spans="2:5" x14ac:dyDescent="0.25">
      <c r="B108" s="48"/>
      <c r="C108" s="7" t="s">
        <v>38</v>
      </c>
      <c r="D108" s="5">
        <v>120</v>
      </c>
    </row>
    <row r="109" spans="2:5" x14ac:dyDescent="0.25">
      <c r="B109" s="49"/>
      <c r="C109" s="7" t="s">
        <v>39</v>
      </c>
      <c r="D109" s="5">
        <v>125</v>
      </c>
    </row>
    <row r="111" spans="2:5" ht="28.5" x14ac:dyDescent="0.25">
      <c r="D111" s="6" t="s">
        <v>49</v>
      </c>
    </row>
    <row r="112" spans="2:5" ht="75" x14ac:dyDescent="0.25">
      <c r="B112" s="42" t="s">
        <v>45</v>
      </c>
      <c r="C112" s="9" t="s">
        <v>40</v>
      </c>
      <c r="D112" s="9">
        <v>235</v>
      </c>
    </row>
    <row r="113" spans="2:4" ht="30" x14ac:dyDescent="0.25">
      <c r="B113" s="42" t="s">
        <v>41</v>
      </c>
      <c r="C113" s="9" t="s">
        <v>42</v>
      </c>
      <c r="D113" s="9">
        <v>100</v>
      </c>
    </row>
    <row r="114" spans="2:4" ht="30" x14ac:dyDescent="0.25">
      <c r="B114" s="42" t="s">
        <v>41</v>
      </c>
      <c r="C114" s="9" t="s">
        <v>40</v>
      </c>
      <c r="D114" s="9">
        <v>120</v>
      </c>
    </row>
    <row r="116" spans="2:4" x14ac:dyDescent="0.25">
      <c r="D116" s="6" t="s">
        <v>26</v>
      </c>
    </row>
    <row r="117" spans="2:4" x14ac:dyDescent="0.25">
      <c r="B117" s="9" t="s">
        <v>43</v>
      </c>
      <c r="C117" s="9"/>
      <c r="D117" s="9">
        <v>10</v>
      </c>
    </row>
    <row r="119" spans="2:4" x14ac:dyDescent="0.25">
      <c r="B119" s="46" t="s">
        <v>46</v>
      </c>
      <c r="C119" s="46"/>
    </row>
  </sheetData>
  <sheetProtection formatCells="0"/>
  <mergeCells count="34">
    <mergeCell ref="B1:F1"/>
    <mergeCell ref="C42:C45"/>
    <mergeCell ref="B46:B49"/>
    <mergeCell ref="C46:C49"/>
    <mergeCell ref="B4:B7"/>
    <mergeCell ref="C4:C7"/>
    <mergeCell ref="B8:B11"/>
    <mergeCell ref="C8:C11"/>
    <mergeCell ref="B13:F13"/>
    <mergeCell ref="B24:F24"/>
    <mergeCell ref="B39:F39"/>
    <mergeCell ref="B42:B45"/>
    <mergeCell ref="B16:B18"/>
    <mergeCell ref="C16:C18"/>
    <mergeCell ref="B119:C119"/>
    <mergeCell ref="B97:E97"/>
    <mergeCell ref="B100:B103"/>
    <mergeCell ref="B106:B109"/>
    <mergeCell ref="B27:B30"/>
    <mergeCell ref="C27:C30"/>
    <mergeCell ref="C91:C92"/>
    <mergeCell ref="C93:C94"/>
    <mergeCell ref="D91:D92"/>
    <mergeCell ref="D93:D94"/>
    <mergeCell ref="B88:E88"/>
    <mergeCell ref="B31:B33"/>
    <mergeCell ref="C31:C33"/>
    <mergeCell ref="B34:B37"/>
    <mergeCell ref="C34:C37"/>
    <mergeCell ref="B50:B53"/>
    <mergeCell ref="B55:F55"/>
    <mergeCell ref="B19:B22"/>
    <mergeCell ref="C19:C22"/>
    <mergeCell ref="C50:C53"/>
  </mergeCells>
  <pageMargins left="0.23622047244094491" right="0.23622047244094491" top="0.74803149606299213" bottom="0.74803149606299213" header="0.31496062992125984" footer="0.31496062992125984"/>
  <pageSetup paperSize="9" scale="3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RayIT</dc:creator>
  <cp:lastModifiedBy>Дмитрий</cp:lastModifiedBy>
  <cp:lastPrinted>2023-02-02T12:19:03Z</cp:lastPrinted>
  <dcterms:created xsi:type="dcterms:W3CDTF">2018-11-20T09:52:44Z</dcterms:created>
  <dcterms:modified xsi:type="dcterms:W3CDTF">2023-02-02T12:21:22Z</dcterms:modified>
</cp:coreProperties>
</file>